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78F1B1A5-3FC8-4599-BA10-CEFD89DD6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<sst xmlns="http://schemas.openxmlformats.org/spreadsheetml/2006/main" count="27" uniqueCount="27">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</sst>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2047875</xdr:colOff>
      <xdr:row>25</xdr:row>
      <xdr:rowOff>123825</xdr:rowOff>
    </xdr:from>
    <xdr:to>
      <xdr:col>4</xdr:col>
      <xdr:colOff>842755</xdr:colOff>
      <xdr:row>31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4D7BD4A-D154-47B7-B277-64F758466C86}"/>
            </a:ext>
          </a:extLst>
        </xdr:cNvPr>
        <xdr:cNvSpPr txBox="1"/>
      </xdr:nvSpPr>
      <xdr:spPr>
        <a:xfrm>
          <a:off x="2047875" y="41433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21" sqref="H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14589546.049999999</v>
      </c>
      <c r="C3" s="8">
        <f t="shared" ref="C3:F3" si="0">C4+C12</f>
        <v>28274866.219999999</v>
      </c>
      <c r="D3" s="8">
        <f t="shared" si="0"/>
        <v>26301774.890000001</v>
      </c>
      <c r="E3" s="8">
        <f t="shared" si="0"/>
        <v>16562637.379999997</v>
      </c>
      <c r="F3" s="8">
        <f t="shared" si="0"/>
        <v>1973091.3299999977</v>
      </c>
    </row>
    <row r="4" spans="1:6" x14ac:dyDescent="0.2">
      <c r="A4" s="5" t="s">
        <v>4</v>
      </c>
      <c r="B4" s="8">
        <f>SUM(B5:B11)</f>
        <v>7228847.3499999996</v>
      </c>
      <c r="C4" s="8">
        <f>SUM(C5:C11)</f>
        <v>27774866.219999999</v>
      </c>
      <c r="D4" s="8">
        <f>SUM(D5:D11)</f>
        <v>26051774.890000001</v>
      </c>
      <c r="E4" s="8">
        <f>SUM(E5:E11)</f>
        <v>8951938.6799999978</v>
      </c>
      <c r="F4" s="8">
        <f>SUM(F5:F11)</f>
        <v>1723091.3299999977</v>
      </c>
    </row>
    <row r="5" spans="1:6" x14ac:dyDescent="0.2">
      <c r="A5" s="6" t="s">
        <v>5</v>
      </c>
      <c r="B5" s="9">
        <v>4970788.01</v>
      </c>
      <c r="C5" s="9">
        <v>17008142.07</v>
      </c>
      <c r="D5" s="9">
        <v>15597969.24</v>
      </c>
      <c r="E5" s="9">
        <f>B5+C5-D5</f>
        <v>6380960.839999998</v>
      </c>
      <c r="F5" s="9">
        <f t="shared" ref="F5:F11" si="1">E5-B5</f>
        <v>1410172.8299999982</v>
      </c>
    </row>
    <row r="6" spans="1:6" x14ac:dyDescent="0.2">
      <c r="A6" s="6" t="s">
        <v>6</v>
      </c>
      <c r="B6" s="9">
        <v>1413261.94</v>
      </c>
      <c r="C6" s="9">
        <v>9563088.6500000004</v>
      </c>
      <c r="D6" s="9">
        <v>9394530.1500000004</v>
      </c>
      <c r="E6" s="9">
        <f t="shared" ref="E6:E11" si="2">B6+C6-D6</f>
        <v>1581820.4399999995</v>
      </c>
      <c r="F6" s="9">
        <f t="shared" si="1"/>
        <v>168558.49999999953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844797.4</v>
      </c>
      <c r="C9" s="9">
        <v>1203635.5</v>
      </c>
      <c r="D9" s="9">
        <v>1059275.5</v>
      </c>
      <c r="E9" s="9">
        <f t="shared" si="2"/>
        <v>989157.39999999991</v>
      </c>
      <c r="F9" s="9">
        <f t="shared" si="1"/>
        <v>144359.99999999988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7360698.6999999993</v>
      </c>
      <c r="C12" s="8">
        <f>SUM(C13:C21)</f>
        <v>500000</v>
      </c>
      <c r="D12" s="8">
        <f>SUM(D13:D21)</f>
        <v>250000</v>
      </c>
      <c r="E12" s="8">
        <f>SUM(E13:E21)</f>
        <v>7610698.6999999993</v>
      </c>
      <c r="F12" s="8">
        <f>SUM(F13:F21)</f>
        <v>250000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3407604.7</v>
      </c>
      <c r="C16" s="9">
        <v>500000</v>
      </c>
      <c r="D16" s="9">
        <v>250000</v>
      </c>
      <c r="E16" s="9">
        <f t="shared" si="4"/>
        <v>3657604.7</v>
      </c>
      <c r="F16" s="9">
        <f t="shared" si="3"/>
        <v>250000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-2878650.73</v>
      </c>
      <c r="C18" s="9">
        <v>0</v>
      </c>
      <c r="D18" s="9">
        <v>0</v>
      </c>
      <c r="E18" s="9">
        <f t="shared" si="4"/>
        <v>-2878650.73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2025-07-17T17:46:55Z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